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585" windowWidth="11595" windowHeight="5385" activeTab="1"/>
  </bookViews>
  <sheets>
    <sheet name="Coop. MVOTMA-Convenio 2008" sheetId="1" r:id="rId1"/>
    <sheet name="var. para actualizar x m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srodriguez</author>
  </authors>
  <commentList>
    <comment ref="D13" authorId="0">
      <text>
        <r>
          <rPr>
            <b/>
            <sz val="8"/>
            <rFont val="Tahoma"/>
            <family val="0"/>
          </rPr>
          <t>srodriguez:</t>
        </r>
        <r>
          <rPr>
            <sz val="8"/>
            <rFont val="Tahoma"/>
            <family val="0"/>
          </rPr>
          <t xml:space="preserve">
surge como el ratio entre el valor de la cuota en $ y el valor de la UR del último setiembre
 </t>
        </r>
      </text>
    </comment>
    <comment ref="D19" authorId="0">
      <text>
        <r>
          <rPr>
            <b/>
            <sz val="8"/>
            <rFont val="Tahoma"/>
            <family val="0"/>
          </rPr>
          <t>srodriguez:</t>
        </r>
        <r>
          <rPr>
            <sz val="8"/>
            <rFont val="Tahoma"/>
            <family val="0"/>
          </rPr>
          <t xml:space="preserve">
ingreso líquido mensual del núcleo familiar = suma de ingresos líquidos de la familia (ingreso nominal - BPS - FONASA - IRPF)</t>
        </r>
      </text>
    </comment>
    <comment ref="D35" authorId="0">
      <text>
        <r>
          <rPr>
            <b/>
            <sz val="8"/>
            <rFont val="Tahoma"/>
            <family val="0"/>
          </rPr>
          <t>srodriguez:</t>
        </r>
        <r>
          <rPr>
            <sz val="8"/>
            <rFont val="Tahoma"/>
            <family val="0"/>
          </rPr>
          <t xml:space="preserve">
surge como el ratio entre el valor de la cuota en $ y el valor de la UR del último setiembre
 </t>
        </r>
      </text>
    </comment>
    <comment ref="D41" authorId="0">
      <text>
        <r>
          <rPr>
            <b/>
            <sz val="8"/>
            <rFont val="Tahoma"/>
            <family val="0"/>
          </rPr>
          <t>srodriguez:</t>
        </r>
        <r>
          <rPr>
            <sz val="8"/>
            <rFont val="Tahoma"/>
            <family val="0"/>
          </rPr>
          <t xml:space="preserve">
ingreso líquido mensual del núcleo familiar = suma de ingresos líquidos de la familia (ingreso nominal - BPS - FONASA - IRPF)</t>
        </r>
      </text>
    </comment>
  </commentList>
</comments>
</file>

<file path=xl/sharedStrings.xml><?xml version="1.0" encoding="utf-8"?>
<sst xmlns="http://schemas.openxmlformats.org/spreadsheetml/2006/main" count="41" uniqueCount="27">
  <si>
    <t>Cant. Integrantes</t>
  </si>
  <si>
    <t>% afectación</t>
  </si>
  <si>
    <t>Cuota real</t>
  </si>
  <si>
    <t>Pago</t>
  </si>
  <si>
    <t>Subsidio</t>
  </si>
  <si>
    <t>%subsidio</t>
  </si>
  <si>
    <t>RESTO PAÍS URBANO</t>
  </si>
  <si>
    <t>AÑO</t>
  </si>
  <si>
    <t>MES</t>
  </si>
  <si>
    <t>MONTEVIDEO</t>
  </si>
  <si>
    <t>RESTO DEL PAIS URBANO</t>
  </si>
  <si>
    <t xml:space="preserve">CANASTA BASICA DE ALIMENTOS  </t>
  </si>
  <si>
    <t>set</t>
  </si>
  <si>
    <t>Valor de la cuota UR</t>
  </si>
  <si>
    <t>Valor de la cuota en $</t>
  </si>
  <si>
    <t>Ingreso líquido familiar $</t>
  </si>
  <si>
    <t>Íngreso líquido UR</t>
  </si>
  <si>
    <t>Ingreso líquido UR</t>
  </si>
  <si>
    <t>jul</t>
  </si>
  <si>
    <t>CBA (LI)</t>
  </si>
  <si>
    <t>LP</t>
  </si>
  <si>
    <t>VALOR UR</t>
  </si>
  <si>
    <t xml:space="preserve">Ingreso per cápita </t>
  </si>
  <si>
    <t>Cuota en UR</t>
  </si>
  <si>
    <t>Ingreso per cápita</t>
  </si>
  <si>
    <t>SUBSIDIO A LA PERMANENCIA COOPERATIVAS MVOTMA - CONVENIO 2008</t>
  </si>
  <si>
    <t>AGOSTO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</si>
</sst>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€_-;\-* #,##0\ _€_-;_-* &quot;-&quot;??\ _€_-;_-@_-"/>
    <numFmt numFmtId="181" formatCode="_-* #,##0.0\ _€_-;\-* #,##0.0\ _€_-;_-* &quot;-&quot;??\ _€_-;_-@_-"/>
    <numFmt numFmtId="182" formatCode="[$$U-380A]\ #,##0.00;[Red][$$U-380A]\ \-#,##0.00"/>
    <numFmt numFmtId="183" formatCode="[$$U-380A]\ #,##0.0;[Red][$$U-380A]\ \-#,##0.0"/>
    <numFmt numFmtId="184" formatCode="[$UR-380A]\ #,##0.00;[Red][$$U-380A]\ \-#,##0.00"/>
    <numFmt numFmtId="185" formatCode="0.0%"/>
    <numFmt numFmtId="186" formatCode="#,##0.0"/>
  </numFmts>
  <fonts count="47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4" fontId="3" fillId="35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43" fontId="0" fillId="0" borderId="0" xfId="46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4" fontId="8" fillId="0" borderId="0" xfId="46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9" fontId="2" fillId="0" borderId="0" xfId="52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4" fontId="8" fillId="0" borderId="15" xfId="46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9" fontId="8" fillId="0" borderId="12" xfId="52" applyNumberFormat="1" applyFont="1" applyFill="1" applyBorder="1" applyAlignment="1">
      <alignment horizontal="right" vertical="center"/>
    </xf>
    <xf numFmtId="0" fontId="8" fillId="36" borderId="12" xfId="0" applyFont="1" applyFill="1" applyBorder="1" applyAlignment="1">
      <alignment horizontal="center"/>
    </xf>
    <xf numFmtId="3" fontId="9" fillId="37" borderId="15" xfId="46" applyNumberFormat="1" applyFont="1" applyFill="1" applyBorder="1" applyAlignment="1">
      <alignment horizontal="right" vertical="center"/>
    </xf>
    <xf numFmtId="3" fontId="9" fillId="37" borderId="0" xfId="46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 horizontal="center"/>
    </xf>
    <xf numFmtId="43" fontId="0" fillId="34" borderId="0" xfId="46" applyFont="1" applyFill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8" fillId="34" borderId="17" xfId="0" applyFont="1" applyFill="1" applyBorder="1" applyAlignment="1">
      <alignment horizontal="center"/>
    </xf>
    <xf numFmtId="43" fontId="0" fillId="34" borderId="17" xfId="46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10" fillId="34" borderId="20" xfId="0" applyFont="1" applyFill="1" applyBorder="1" applyAlignment="1">
      <alignment/>
    </xf>
    <xf numFmtId="0" fontId="8" fillId="34" borderId="20" xfId="0" applyFont="1" applyFill="1" applyBorder="1" applyAlignment="1">
      <alignment horizontal="center"/>
    </xf>
    <xf numFmtId="4" fontId="8" fillId="34" borderId="20" xfId="46" applyNumberFormat="1" applyFont="1" applyFill="1" applyBorder="1" applyAlignment="1">
      <alignment horizontal="right"/>
    </xf>
    <xf numFmtId="3" fontId="8" fillId="34" borderId="20" xfId="46" applyNumberFormat="1" applyFont="1" applyFill="1" applyBorder="1" applyAlignment="1">
      <alignment horizontal="right"/>
    </xf>
    <xf numFmtId="9" fontId="8" fillId="34" borderId="20" xfId="52" applyNumberFormat="1" applyFont="1" applyFill="1" applyBorder="1" applyAlignment="1">
      <alignment horizontal="right"/>
    </xf>
    <xf numFmtId="184" fontId="8" fillId="34" borderId="20" xfId="0" applyNumberFormat="1" applyFont="1" applyFill="1" applyBorder="1" applyAlignment="1">
      <alignment horizontal="right"/>
    </xf>
    <xf numFmtId="184" fontId="2" fillId="34" borderId="20" xfId="0" applyNumberFormat="1" applyFont="1" applyFill="1" applyBorder="1" applyAlignment="1">
      <alignment horizontal="right"/>
    </xf>
    <xf numFmtId="0" fontId="0" fillId="34" borderId="21" xfId="0" applyFill="1" applyBorder="1" applyAlignment="1">
      <alignment/>
    </xf>
    <xf numFmtId="9" fontId="2" fillId="34" borderId="20" xfId="52" applyFont="1" applyFill="1" applyBorder="1" applyAlignment="1">
      <alignment horizontal="right"/>
    </xf>
    <xf numFmtId="0" fontId="8" fillId="34" borderId="22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3" fontId="8" fillId="0" borderId="15" xfId="46" applyNumberFormat="1" applyFont="1" applyFill="1" applyBorder="1" applyAlignment="1">
      <alignment horizontal="right" vertical="center"/>
    </xf>
    <xf numFmtId="0" fontId="11" fillId="37" borderId="0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0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600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zoomScalePageLayoutView="0" workbookViewId="0" topLeftCell="A23">
      <selection activeCell="D18" sqref="D18"/>
    </sheetView>
  </sheetViews>
  <sheetFormatPr defaultColWidth="11.421875" defaultRowHeight="12.75"/>
  <cols>
    <col min="1" max="1" width="15.7109375" style="0" customWidth="1"/>
    <col min="2" max="2" width="1.7109375" style="0" customWidth="1"/>
    <col min="3" max="3" width="43.140625" style="0" customWidth="1"/>
    <col min="4" max="4" width="13.00390625" style="0" bestFit="1" customWidth="1"/>
    <col min="5" max="5" width="1.7109375" style="0" customWidth="1"/>
    <col min="7" max="7" width="25.140625" style="0" bestFit="1" customWidth="1"/>
  </cols>
  <sheetData>
    <row r="1" spans="1:6" ht="12.75">
      <c r="A1" s="30"/>
      <c r="B1" s="30"/>
      <c r="C1" s="30"/>
      <c r="D1" s="30"/>
      <c r="E1" s="30"/>
      <c r="F1" s="30"/>
    </row>
    <row r="2" spans="1:6" ht="12.75">
      <c r="A2" s="30"/>
      <c r="B2" s="30"/>
      <c r="C2" s="30"/>
      <c r="D2" s="30"/>
      <c r="E2" s="30"/>
      <c r="F2" s="30"/>
    </row>
    <row r="3" spans="1:6" ht="12.75">
      <c r="A3" s="30"/>
      <c r="B3" s="30"/>
      <c r="C3" s="30"/>
      <c r="D3" s="30"/>
      <c r="E3" s="30"/>
      <c r="F3" s="30"/>
    </row>
    <row r="4" spans="1:6" ht="12.75">
      <c r="A4" s="30"/>
      <c r="B4" s="30"/>
      <c r="C4" s="30"/>
      <c r="D4" s="30"/>
      <c r="E4" s="30"/>
      <c r="F4" s="30"/>
    </row>
    <row r="5" spans="1:6" ht="12.75">
      <c r="A5" s="30"/>
      <c r="B5" s="30"/>
      <c r="C5" s="30"/>
      <c r="D5" s="30"/>
      <c r="E5" s="30"/>
      <c r="F5" s="30"/>
    </row>
    <row r="6" spans="1:6" ht="12.75">
      <c r="A6" s="30"/>
      <c r="B6" s="30"/>
      <c r="C6" s="30"/>
      <c r="D6" s="30"/>
      <c r="E6" s="30"/>
      <c r="F6" s="30"/>
    </row>
    <row r="7" spans="1:6" ht="12.75">
      <c r="A7" s="30"/>
      <c r="B7" s="30"/>
      <c r="C7" s="30"/>
      <c r="D7" s="30"/>
      <c r="E7" s="30"/>
      <c r="F7" s="30"/>
    </row>
    <row r="8" spans="1:8" ht="33.75" customHeight="1">
      <c r="A8" s="31"/>
      <c r="B8" s="69" t="s">
        <v>25</v>
      </c>
      <c r="C8" s="69"/>
      <c r="D8" s="69"/>
      <c r="E8" s="69"/>
      <c r="F8" s="31"/>
      <c r="G8" s="13"/>
      <c r="H8" s="13"/>
    </row>
    <row r="9" spans="1:8" ht="18.75" thickBot="1">
      <c r="A9" s="30"/>
      <c r="B9" s="30"/>
      <c r="C9" s="68"/>
      <c r="D9" s="68"/>
      <c r="E9" s="68"/>
      <c r="F9" s="68"/>
      <c r="G9" s="68"/>
      <c r="H9" s="68"/>
    </row>
    <row r="10" spans="2:6" ht="12.75">
      <c r="B10" s="36"/>
      <c r="C10" s="49"/>
      <c r="D10" s="49"/>
      <c r="E10" s="41"/>
      <c r="F10" s="30"/>
    </row>
    <row r="11" spans="1:6" ht="20.25">
      <c r="A11" s="30"/>
      <c r="B11" s="37"/>
      <c r="C11" s="65" t="s">
        <v>9</v>
      </c>
      <c r="D11" s="65"/>
      <c r="E11" s="42"/>
      <c r="F11" s="32"/>
    </row>
    <row r="12" spans="1:6" ht="7.5" customHeight="1">
      <c r="A12" s="30"/>
      <c r="B12" s="37"/>
      <c r="C12" s="67"/>
      <c r="D12" s="67"/>
      <c r="E12" s="43"/>
      <c r="F12" s="32"/>
    </row>
    <row r="13" spans="1:6" ht="19.5" customHeight="1">
      <c r="A13" s="30"/>
      <c r="B13" s="37"/>
      <c r="C13" s="18" t="s">
        <v>13</v>
      </c>
      <c r="D13" s="19">
        <f>+D14/'var. para actualizar x mes'!$C$9</f>
        <v>0</v>
      </c>
      <c r="E13" s="44"/>
      <c r="F13" s="30"/>
    </row>
    <row r="14" spans="1:7" ht="19.5" customHeight="1">
      <c r="A14" s="30"/>
      <c r="B14" s="37"/>
      <c r="C14" s="23" t="s">
        <v>14</v>
      </c>
      <c r="D14" s="28"/>
      <c r="E14" s="45"/>
      <c r="F14" s="30"/>
      <c r="G14" s="18"/>
    </row>
    <row r="15" spans="1:7" s="14" customFormat="1" ht="7.5" customHeight="1">
      <c r="A15" s="30"/>
      <c r="B15" s="37"/>
      <c r="C15" s="66"/>
      <c r="D15" s="66"/>
      <c r="E15" s="45"/>
      <c r="F15" s="30"/>
      <c r="G15" s="18"/>
    </row>
    <row r="16" spans="1:7" ht="19.5" customHeight="1">
      <c r="A16" s="30"/>
      <c r="B16" s="37"/>
      <c r="C16" s="23" t="s">
        <v>0</v>
      </c>
      <c r="D16" s="28"/>
      <c r="E16" s="45"/>
      <c r="F16" s="30"/>
      <c r="G16" s="18"/>
    </row>
    <row r="17" spans="1:7" s="14" customFormat="1" ht="7.5" customHeight="1">
      <c r="A17" s="30"/>
      <c r="B17" s="38"/>
      <c r="C17" s="66"/>
      <c r="D17" s="66"/>
      <c r="E17" s="43"/>
      <c r="F17" s="30"/>
      <c r="G17" s="18"/>
    </row>
    <row r="18" spans="1:6" ht="19.5" customHeight="1">
      <c r="A18" s="30"/>
      <c r="B18" s="37"/>
      <c r="C18" s="18" t="s">
        <v>17</v>
      </c>
      <c r="D18" s="19">
        <f>+D19/'var. para actualizar x mes'!$C$10</f>
        <v>0</v>
      </c>
      <c r="E18" s="44"/>
      <c r="F18" s="30"/>
    </row>
    <row r="19" spans="1:6" ht="19.5" customHeight="1">
      <c r="A19" s="30"/>
      <c r="B19" s="37"/>
      <c r="C19" s="18" t="s">
        <v>15</v>
      </c>
      <c r="D19" s="29"/>
      <c r="E19" s="45"/>
      <c r="F19" s="30"/>
    </row>
    <row r="20" spans="1:6" ht="19.5" customHeight="1">
      <c r="A20" s="30"/>
      <c r="B20" s="37"/>
      <c r="C20" s="23" t="s">
        <v>22</v>
      </c>
      <c r="D20" s="64" t="e">
        <f>+D19/D16</f>
        <v>#DIV/0!</v>
      </c>
      <c r="E20" s="44"/>
      <c r="F20" s="33"/>
    </row>
    <row r="21" spans="1:6" s="15" customFormat="1" ht="7.5" customHeight="1">
      <c r="A21" s="35"/>
      <c r="B21" s="39"/>
      <c r="C21" s="66"/>
      <c r="D21" s="66"/>
      <c r="E21" s="43"/>
      <c r="F21" s="34"/>
    </row>
    <row r="22" spans="1:6" ht="19.5" customHeight="1" hidden="1">
      <c r="A22" s="30"/>
      <c r="B22" s="37"/>
      <c r="C22" s="25" t="s">
        <v>1</v>
      </c>
      <c r="D22" s="26" t="e">
        <f>IF(D20&gt;3.43,25%,IF(2.22&lt;=D20,14%,IF(1&lt;=D20,8%,0%)))</f>
        <v>#DIV/0!</v>
      </c>
      <c r="E22" s="46"/>
      <c r="F22" s="33"/>
    </row>
    <row r="23" spans="1:6" ht="19.5" customHeight="1">
      <c r="A23" s="30"/>
      <c r="B23" s="37"/>
      <c r="C23" s="25" t="s">
        <v>1</v>
      </c>
      <c r="D23" s="26" t="e">
        <f>+IF(D20&gt;'var. para actualizar x mes'!E6,25%,IF(AVERAGE('var. para actualizar x mes'!E6,'var. para actualizar x mes'!C6)&lt;=D20,14%,IF('var. para actualizar x mes'!C6&lt;=D20,8%,0%)))</f>
        <v>#DIV/0!</v>
      </c>
      <c r="E23" s="46"/>
      <c r="F23" s="33"/>
    </row>
    <row r="24" spans="1:6" s="14" customFormat="1" ht="7.5" customHeight="1">
      <c r="A24" s="30"/>
      <c r="B24" s="37"/>
      <c r="C24" s="66"/>
      <c r="D24" s="66"/>
      <c r="E24" s="43"/>
      <c r="F24" s="34"/>
    </row>
    <row r="25" spans="1:6" ht="19.5" customHeight="1">
      <c r="A25" s="30"/>
      <c r="B25" s="37"/>
      <c r="C25" s="18" t="s">
        <v>23</v>
      </c>
      <c r="D25" s="20">
        <f>+D13</f>
        <v>0</v>
      </c>
      <c r="E25" s="47"/>
      <c r="F25" s="30"/>
    </row>
    <row r="26" spans="1:6" ht="19.5" customHeight="1">
      <c r="A26" s="30"/>
      <c r="B26" s="37"/>
      <c r="C26" s="18" t="s">
        <v>3</v>
      </c>
      <c r="D26" s="21" t="e">
        <f>+D18*D23</f>
        <v>#DIV/0!</v>
      </c>
      <c r="E26" s="48"/>
      <c r="F26" s="30"/>
    </row>
    <row r="27" spans="1:6" ht="19.5" customHeight="1">
      <c r="A27" s="30"/>
      <c r="B27" s="37"/>
      <c r="C27" s="18" t="s">
        <v>4</v>
      </c>
      <c r="D27" s="21" t="e">
        <f>IF(D25-D26&gt;0,D25-D26,0)</f>
        <v>#DIV/0!</v>
      </c>
      <c r="E27" s="48"/>
      <c r="F27" s="30"/>
    </row>
    <row r="28" spans="1:6" ht="19.5" customHeight="1">
      <c r="A28" s="30"/>
      <c r="B28" s="37"/>
      <c r="C28" s="18" t="s">
        <v>5</v>
      </c>
      <c r="D28" s="22" t="e">
        <f>+D27/D25</f>
        <v>#DIV/0!</v>
      </c>
      <c r="E28" s="50"/>
      <c r="F28" s="30"/>
    </row>
    <row r="29" spans="1:6" ht="7.5" customHeight="1" thickBot="1">
      <c r="A29" s="30"/>
      <c r="B29" s="40"/>
      <c r="C29" s="53"/>
      <c r="D29" s="53"/>
      <c r="E29" s="52"/>
      <c r="F29" s="30"/>
    </row>
    <row r="30" spans="1:6" ht="7.5" customHeight="1">
      <c r="A30" s="30"/>
      <c r="B30" s="33"/>
      <c r="C30" s="17"/>
      <c r="D30" s="17"/>
      <c r="E30" s="17"/>
      <c r="F30" s="30"/>
    </row>
    <row r="31" spans="1:6" ht="13.5" thickBot="1">
      <c r="A31" s="30"/>
      <c r="B31" s="30"/>
      <c r="C31" s="30"/>
      <c r="D31" s="30"/>
      <c r="E31" s="30"/>
      <c r="F31" s="30"/>
    </row>
    <row r="32" spans="1:6" ht="12.75">
      <c r="A32" s="30"/>
      <c r="B32" s="36"/>
      <c r="C32" s="49"/>
      <c r="D32" s="49"/>
      <c r="E32" s="41"/>
      <c r="F32" s="30"/>
    </row>
    <row r="33" spans="1:6" ht="20.25">
      <c r="A33" s="30"/>
      <c r="B33" s="37"/>
      <c r="C33" s="65" t="s">
        <v>10</v>
      </c>
      <c r="D33" s="65"/>
      <c r="E33" s="42"/>
      <c r="F33" s="30"/>
    </row>
    <row r="34" spans="1:6" ht="7.5" customHeight="1">
      <c r="A34" s="30"/>
      <c r="B34" s="37"/>
      <c r="C34" s="67"/>
      <c r="D34" s="67"/>
      <c r="E34" s="43"/>
      <c r="F34" s="30"/>
    </row>
    <row r="35" spans="1:6" ht="19.5" customHeight="1">
      <c r="A35" s="30"/>
      <c r="B35" s="37"/>
      <c r="C35" s="18" t="s">
        <v>13</v>
      </c>
      <c r="D35" s="19">
        <f>+D36/'var. para actualizar x mes'!$C$9</f>
        <v>0</v>
      </c>
      <c r="E35" s="44"/>
      <c r="F35" s="30"/>
    </row>
    <row r="36" spans="1:6" ht="19.5" customHeight="1">
      <c r="A36" s="30"/>
      <c r="B36" s="37"/>
      <c r="C36" s="23" t="s">
        <v>14</v>
      </c>
      <c r="D36" s="28"/>
      <c r="E36" s="45"/>
      <c r="F36" s="30"/>
    </row>
    <row r="37" spans="1:6" ht="7.5" customHeight="1">
      <c r="A37" s="30"/>
      <c r="B37" s="37"/>
      <c r="C37" s="66"/>
      <c r="D37" s="66"/>
      <c r="E37" s="45"/>
      <c r="F37" s="30"/>
    </row>
    <row r="38" spans="1:6" ht="19.5" customHeight="1">
      <c r="A38" s="30"/>
      <c r="B38" s="37"/>
      <c r="C38" s="23" t="s">
        <v>0</v>
      </c>
      <c r="D38" s="28"/>
      <c r="E38" s="45"/>
      <c r="F38" s="30"/>
    </row>
    <row r="39" spans="1:6" ht="7.5" customHeight="1">
      <c r="A39" s="30"/>
      <c r="B39" s="38"/>
      <c r="C39" s="27"/>
      <c r="D39" s="27"/>
      <c r="E39" s="43"/>
      <c r="F39" s="30"/>
    </row>
    <row r="40" spans="1:6" ht="19.5" customHeight="1">
      <c r="A40" s="30"/>
      <c r="B40" s="37"/>
      <c r="C40" s="18" t="s">
        <v>16</v>
      </c>
      <c r="D40" s="19">
        <f>+D41/'var. para actualizar x mes'!$C$9</f>
        <v>0</v>
      </c>
      <c r="E40" s="44"/>
      <c r="F40" s="30"/>
    </row>
    <row r="41" spans="1:6" ht="19.5" customHeight="1">
      <c r="A41" s="30"/>
      <c r="B41" s="37"/>
      <c r="C41" s="18" t="s">
        <v>15</v>
      </c>
      <c r="D41" s="29"/>
      <c r="E41" s="45"/>
      <c r="F41" s="30"/>
    </row>
    <row r="42" spans="1:6" ht="19.5" customHeight="1">
      <c r="A42" s="30"/>
      <c r="B42" s="37"/>
      <c r="C42" s="23" t="s">
        <v>24</v>
      </c>
      <c r="D42" s="24" t="e">
        <f>+D41/D38</f>
        <v>#DIV/0!</v>
      </c>
      <c r="E42" s="44"/>
      <c r="F42" s="30"/>
    </row>
    <row r="43" spans="1:6" ht="7.5" customHeight="1">
      <c r="A43" s="30"/>
      <c r="B43" s="39"/>
      <c r="C43" s="66"/>
      <c r="D43" s="66"/>
      <c r="E43" s="43"/>
      <c r="F43" s="30"/>
    </row>
    <row r="44" spans="1:6" ht="19.5" customHeight="1">
      <c r="A44" s="30"/>
      <c r="B44" s="37"/>
      <c r="C44" s="25" t="s">
        <v>1</v>
      </c>
      <c r="D44" s="26" t="e">
        <f>IF(D42&gt;'var. para actualizar x mes'!F6,25%,IF(AVERAGE('var. para actualizar x mes'!F6,'var. para actualizar x mes'!D6)&lt;=D42,14%,IF('var. para actualizar x mes'!D6&lt;=D42,8%,0%)))</f>
        <v>#DIV/0!</v>
      </c>
      <c r="E44" s="46"/>
      <c r="F44" s="30"/>
    </row>
    <row r="45" spans="1:6" ht="7.5" customHeight="1">
      <c r="A45" s="30"/>
      <c r="B45" s="37"/>
      <c r="C45" s="66"/>
      <c r="D45" s="66"/>
      <c r="E45" s="43"/>
      <c r="F45" s="30"/>
    </row>
    <row r="46" spans="1:6" ht="19.5" customHeight="1">
      <c r="A46" s="30"/>
      <c r="B46" s="37"/>
      <c r="C46" s="18" t="s">
        <v>2</v>
      </c>
      <c r="D46" s="20">
        <f>+D35</f>
        <v>0</v>
      </c>
      <c r="E46" s="47"/>
      <c r="F46" s="30"/>
    </row>
    <row r="47" spans="1:6" ht="19.5" customHeight="1">
      <c r="A47" s="30"/>
      <c r="B47" s="37"/>
      <c r="C47" s="18" t="s">
        <v>3</v>
      </c>
      <c r="D47" s="21" t="e">
        <f>+IF(D40*D44&gt;D46,D46,D40*D44)</f>
        <v>#DIV/0!</v>
      </c>
      <c r="E47" s="48"/>
      <c r="F47" s="30"/>
    </row>
    <row r="48" spans="1:6" ht="19.5" customHeight="1">
      <c r="A48" s="30"/>
      <c r="B48" s="37"/>
      <c r="C48" s="18" t="s">
        <v>4</v>
      </c>
      <c r="D48" s="21" t="e">
        <f>IF(D46-D47&gt;0,D46-D47,0)</f>
        <v>#DIV/0!</v>
      </c>
      <c r="E48" s="48"/>
      <c r="F48" s="30"/>
    </row>
    <row r="49" spans="1:6" ht="19.5" customHeight="1">
      <c r="A49" s="30"/>
      <c r="B49" s="37"/>
      <c r="C49" s="18" t="s">
        <v>5</v>
      </c>
      <c r="D49" s="22" t="e">
        <f>+D48/D46</f>
        <v>#DIV/0!</v>
      </c>
      <c r="E49" s="50"/>
      <c r="F49" s="30"/>
    </row>
    <row r="50" spans="1:6" s="16" customFormat="1" ht="7.5" customHeight="1" thickBot="1">
      <c r="A50" s="33"/>
      <c r="B50" s="40"/>
      <c r="C50" s="51"/>
      <c r="D50" s="51"/>
      <c r="E50" s="52"/>
      <c r="F50" s="33"/>
    </row>
    <row r="51" spans="1:6" ht="12.75">
      <c r="A51" s="30"/>
      <c r="B51" s="30"/>
      <c r="C51" s="30"/>
      <c r="D51" s="30"/>
      <c r="E51" s="30"/>
      <c r="F51" s="30"/>
    </row>
    <row r="52" spans="1:6" ht="12.75">
      <c r="A52" s="30"/>
      <c r="B52" s="30"/>
      <c r="C52" s="30"/>
      <c r="D52" s="30"/>
      <c r="E52" s="30"/>
      <c r="F52" s="30"/>
    </row>
    <row r="53" spans="1:6" ht="12.75">
      <c r="A53" s="30"/>
      <c r="B53" s="30"/>
      <c r="C53" s="30"/>
      <c r="D53" s="30"/>
      <c r="E53" s="30"/>
      <c r="F53" s="30"/>
    </row>
    <row r="54" spans="1:6" ht="12.75">
      <c r="A54" s="30"/>
      <c r="F54" s="30"/>
    </row>
    <row r="55" spans="1:6" ht="12.75">
      <c r="A55" s="30"/>
      <c r="F55" s="30"/>
    </row>
    <row r="56" spans="1:6" ht="12.75">
      <c r="A56" s="30"/>
      <c r="F56" s="30"/>
    </row>
    <row r="57" spans="1:6" ht="12.75">
      <c r="A57" s="30"/>
      <c r="F57" s="30"/>
    </row>
  </sheetData>
  <sheetProtection/>
  <mergeCells count="13">
    <mergeCell ref="B8:E8"/>
    <mergeCell ref="C21:D21"/>
    <mergeCell ref="C24:D24"/>
    <mergeCell ref="C11:D11"/>
    <mergeCell ref="C15:D15"/>
    <mergeCell ref="C12:D12"/>
    <mergeCell ref="C17:D17"/>
    <mergeCell ref="C33:D33"/>
    <mergeCell ref="C37:D37"/>
    <mergeCell ref="C43:D43"/>
    <mergeCell ref="C45:D45"/>
    <mergeCell ref="C34:D34"/>
    <mergeCell ref="C9:H9"/>
  </mergeCells>
  <printOptions horizontalCentered="1"/>
  <pageMargins left="0.75" right="0.75" top="0.5118110236220472" bottom="1" header="0" footer="0"/>
  <pageSetup horizontalDpi="600" verticalDpi="600" orientation="portrait" paperSize="9" r:id="rId4"/>
  <colBreaks count="1" manualBreakCount="1">
    <brk id="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3" max="3" width="15.421875" style="0" customWidth="1"/>
    <col min="5" max="5" width="13.00390625" style="0" customWidth="1"/>
  </cols>
  <sheetData>
    <row r="1" spans="1:5" ht="12.75">
      <c r="A1" s="1" t="s">
        <v>11</v>
      </c>
      <c r="B1" s="1"/>
      <c r="C1" s="1"/>
      <c r="D1" s="1"/>
      <c r="E1" s="2"/>
    </row>
    <row r="2" spans="1:5" ht="15.75">
      <c r="A2" s="2"/>
      <c r="B2" s="3"/>
      <c r="C2" s="3"/>
      <c r="D2" s="3"/>
      <c r="E2" s="3"/>
    </row>
    <row r="3" spans="1:6" ht="21.75" customHeight="1">
      <c r="A3" s="62"/>
      <c r="B3" s="62"/>
      <c r="C3" s="10" t="s">
        <v>9</v>
      </c>
      <c r="D3" s="10" t="s">
        <v>6</v>
      </c>
      <c r="E3" s="10" t="s">
        <v>9</v>
      </c>
      <c r="F3" s="10" t="s">
        <v>6</v>
      </c>
    </row>
    <row r="4" spans="1:6" ht="12.75">
      <c r="A4" s="4" t="s">
        <v>7</v>
      </c>
      <c r="B4" s="5" t="s">
        <v>8</v>
      </c>
      <c r="C4" s="11" t="s">
        <v>19</v>
      </c>
      <c r="D4" s="11" t="s">
        <v>19</v>
      </c>
      <c r="E4" s="54" t="s">
        <v>20</v>
      </c>
      <c r="F4" s="54" t="s">
        <v>20</v>
      </c>
    </row>
    <row r="5" spans="1:5" ht="15.75">
      <c r="A5" s="4"/>
      <c r="B5" s="5"/>
      <c r="C5" s="6"/>
      <c r="D5" s="7"/>
      <c r="E5" s="3"/>
    </row>
    <row r="6" spans="1:7" ht="12.75">
      <c r="A6" s="8">
        <v>2012</v>
      </c>
      <c r="B6" s="9" t="s">
        <v>26</v>
      </c>
      <c r="C6" s="12">
        <v>2027.37</v>
      </c>
      <c r="D6" s="12">
        <v>1872.05</v>
      </c>
      <c r="E6" s="55">
        <v>8207.24</v>
      </c>
      <c r="F6" s="55">
        <v>5474.81</v>
      </c>
      <c r="G6" s="63">
        <f>AVERAGE(C6,E6)</f>
        <v>5117.305</v>
      </c>
    </row>
    <row r="8" spans="1:4" ht="12.75">
      <c r="A8" s="59" t="s">
        <v>21</v>
      </c>
      <c r="B8" s="60"/>
      <c r="C8" s="61"/>
      <c r="D8" s="56"/>
    </row>
    <row r="9" spans="1:3" ht="12.75">
      <c r="A9" s="57">
        <v>2012</v>
      </c>
      <c r="B9" s="58" t="s">
        <v>12</v>
      </c>
      <c r="C9" s="12">
        <v>594.36</v>
      </c>
    </row>
    <row r="10" spans="1:3" ht="12.75">
      <c r="A10" s="8">
        <v>2012</v>
      </c>
      <c r="B10" s="9" t="s">
        <v>18</v>
      </c>
      <c r="C10" s="12">
        <v>584.71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srodriguez</dc:creator>
  <cp:keywords/>
  <dc:description/>
  <cp:lastModifiedBy>Belisa Martínez</cp:lastModifiedBy>
  <cp:lastPrinted>2009-11-27T21:56:44Z</cp:lastPrinted>
  <dcterms:created xsi:type="dcterms:W3CDTF">2008-07-15T12:42:22Z</dcterms:created>
  <dcterms:modified xsi:type="dcterms:W3CDTF">2013-05-29T17:56:20Z</dcterms:modified>
  <cp:category/>
  <cp:version/>
  <cp:contentType/>
  <cp:contentStatus/>
</cp:coreProperties>
</file>